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it4i-nas.vsb.cz\Management\Verejne-zakazky\9600_2025_01_Modernizace\VZD\03\01_soupis_praci_dodavek_sluzeb_VZD3\"/>
    </mc:Choice>
  </mc:AlternateContent>
  <xr:revisionPtr revIDLastSave="0" documentId="13_ncr:1_{EAF749B5-0514-4EB9-93EC-52210DA10479}" xr6:coauthVersionLast="47" xr6:coauthVersionMax="47" xr10:uidLastSave="{00000000-0000-0000-0000-000000000000}"/>
  <bookViews>
    <workbookView xWindow="-28920" yWindow="-120" windowWidth="29040" windowHeight="17520" tabRatio="710" xr2:uid="{00000000-000D-0000-FFFF-FFFF00000000}"/>
  </bookViews>
  <sheets>
    <sheet name="VV" sheetId="28" r:id="rId1"/>
  </sheets>
  <externalReferences>
    <externalReference r:id="rId2"/>
  </externalReferences>
  <definedNames>
    <definedName name="kabely">[1]typy!$A$1:$A$35</definedName>
    <definedName name="_xlnm.Print_Titles" localSheetId="0">VV!$1:$4</definedName>
    <definedName name="_xlnm.Print_Area" localSheetId="0">VV!$A$1:$G$85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28" l="1"/>
  <c r="A26" i="28" s="1"/>
  <c r="A27" i="28" s="1"/>
  <c r="A28" i="28" s="1"/>
  <c r="A29" i="28" s="1"/>
  <c r="A30" i="28" s="1"/>
  <c r="A51" i="28" l="1"/>
  <c r="A52" i="28" s="1"/>
  <c r="A53" i="28" s="1"/>
  <c r="A54" i="28" s="1"/>
  <c r="A55" i="28" s="1"/>
  <c r="A56" i="28" s="1"/>
  <c r="A57" i="28" s="1"/>
  <c r="A58" i="28" s="1"/>
  <c r="A59" i="28" s="1"/>
  <c r="A60" i="28" s="1"/>
  <c r="A61" i="28" s="1"/>
  <c r="A62" i="28" s="1"/>
  <c r="A63" i="28" s="1"/>
  <c r="A64" i="28" s="1"/>
  <c r="A65" i="28" s="1"/>
  <c r="A66" i="28" s="1"/>
  <c r="A67" i="28" s="1"/>
  <c r="A68" i="28" s="1"/>
  <c r="G16" i="28" l="1"/>
  <c r="G17" i="28"/>
  <c r="G82" i="28" l="1"/>
  <c r="G68" i="28" l="1"/>
  <c r="G67" i="28" l="1"/>
  <c r="A8" i="28"/>
  <c r="A71" i="28" l="1"/>
  <c r="A72" i="28" s="1"/>
  <c r="A73" i="28" s="1"/>
  <c r="A74" i="28" s="1"/>
  <c r="A75" i="28" s="1"/>
  <c r="A76" i="28" s="1"/>
  <c r="A77" i="28" s="1"/>
  <c r="A78" i="28" s="1"/>
  <c r="A79" i="28" s="1"/>
  <c r="A80" i="28" s="1"/>
  <c r="A81" i="28" s="1"/>
  <c r="A82" i="28" s="1"/>
  <c r="A33" i="28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48" i="28" s="1"/>
  <c r="A20" i="28"/>
  <c r="A21" i="28" s="1"/>
  <c r="A22" i="28" s="1"/>
  <c r="A23" i="28" s="1"/>
  <c r="A24" i="28" s="1"/>
  <c r="A9" i="28"/>
  <c r="A10" i="28" l="1"/>
  <c r="A11" i="28" s="1"/>
  <c r="A12" i="28" s="1"/>
  <c r="A13" i="28" s="1"/>
  <c r="A14" i="28" s="1"/>
  <c r="A15" i="28" s="1"/>
  <c r="A16" i="28" s="1"/>
  <c r="A17" i="28" s="1"/>
  <c r="G44" i="28"/>
  <c r="G36" i="28"/>
  <c r="G59" i="28"/>
  <c r="G60" i="28"/>
  <c r="G15" i="28"/>
  <c r="G34" i="28"/>
  <c r="G22" i="28"/>
  <c r="G43" i="28"/>
  <c r="G45" i="28"/>
  <c r="G20" i="28"/>
  <c r="G41" i="28"/>
  <c r="G27" i="28"/>
  <c r="G52" i="28" l="1"/>
  <c r="G40" i="28"/>
  <c r="G55" i="28"/>
  <c r="G24" i="28"/>
  <c r="G64" i="28"/>
  <c r="G76" i="28"/>
  <c r="G54" i="28"/>
  <c r="G80" i="28"/>
  <c r="G28" i="28"/>
  <c r="G47" i="28"/>
  <c r="G56" i="28"/>
  <c r="G75" i="28"/>
  <c r="G48" i="28"/>
  <c r="G57" i="28"/>
  <c r="G65" i="28"/>
  <c r="G81" i="28"/>
  <c r="G72" i="28"/>
  <c r="G8" i="28"/>
  <c r="G23" i="28"/>
  <c r="G46" i="28"/>
  <c r="G26" i="28"/>
  <c r="G29" i="28"/>
  <c r="G58" i="28"/>
  <c r="G66" i="28"/>
  <c r="G77" i="28"/>
  <c r="G14" i="28"/>
  <c r="G42" i="28"/>
  <c r="G71" i="28"/>
  <c r="G62" i="28"/>
  <c r="G9" i="28"/>
  <c r="G30" i="28"/>
  <c r="G51" i="28"/>
  <c r="G12" i="28"/>
  <c r="G10" i="28"/>
  <c r="G74" i="28"/>
  <c r="G63" i="28"/>
  <c r="G11" i="28"/>
  <c r="G37" i="28"/>
  <c r="G21" i="28"/>
  <c r="G25" i="28"/>
  <c r="G73" i="28"/>
  <c r="G38" i="28"/>
  <c r="G33" i="28"/>
  <c r="G35" i="28"/>
  <c r="G13" i="28"/>
  <c r="G79" i="28"/>
  <c r="G78" i="28"/>
  <c r="G39" i="28"/>
  <c r="G53" i="28"/>
  <c r="G61" i="28"/>
  <c r="G7" i="28" l="1"/>
  <c r="G70" i="28"/>
  <c r="G50" i="28"/>
  <c r="G32" i="28"/>
  <c r="G19" i="28"/>
  <c r="G84" i="28" l="1"/>
</calcChain>
</file>

<file path=xl/sharedStrings.xml><?xml version="1.0" encoding="utf-8"?>
<sst xmlns="http://schemas.openxmlformats.org/spreadsheetml/2006/main" count="219" uniqueCount="93">
  <si>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</si>
  <si>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</si>
  <si>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</si>
  <si>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</si>
  <si>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</si>
  <si>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</si>
  <si>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</si>
  <si>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</si>
  <si>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</si>
  <si>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ks</t>
  </si>
  <si>
    <t>Koordinace s profesemi</t>
  </si>
  <si>
    <t>Průběžný a finální úklid v rozsahu dodávky</t>
  </si>
  <si>
    <t>Ostatní</t>
  </si>
  <si>
    <t>Řízení zakázky</t>
  </si>
  <si>
    <t>Silnoproud</t>
  </si>
  <si>
    <t>D.2.8</t>
  </si>
  <si>
    <t>Rozvaděče</t>
  </si>
  <si>
    <t>KNS</t>
  </si>
  <si>
    <t>m</t>
  </si>
  <si>
    <t>Kabely</t>
  </si>
  <si>
    <t>Kabel N2XH 12x 1.5 mm2 - dodávka, manipulace a montáž kabelu, včetně dodávky drobného instalačního materiálu, včetně ukončení, kabelových štítků, apod. Délka včetně prořezů.
Viz. D.2.8.1_TZ Elektro, D.2.8.5_Kabelový list, D.2.8.9_Kabelové trasy 5NP.</t>
  </si>
  <si>
    <t>Realizace</t>
  </si>
  <si>
    <t>Dílčí revize zařízení v průběhu realizace díla</t>
  </si>
  <si>
    <t>Výchozí revize, revizní zpráva</t>
  </si>
  <si>
    <t>Individuální a komplexní zkoušky - včetně zajištění účasti dotčených osob</t>
  </si>
  <si>
    <t>Komplexní nastavení, oživení a zaregulování systému</t>
  </si>
  <si>
    <t>Zaškolení obsluhy - cena za dobu, kdy je s funkcí seznamována obsluha zařízení</t>
  </si>
  <si>
    <t>Provozní vlivy - provádění prací s rizikem pádu (ext. 5NP)</t>
  </si>
  <si>
    <t>m3</t>
  </si>
  <si>
    <t>Likvidace a odvoz stávajícího rozvaděče</t>
  </si>
  <si>
    <t>Označení všech instalovaných zařízení, výška písma 8cm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</si>
  <si>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</si>
  <si>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Stanovení rizik a postupy BOZP dodavatele díla</t>
  </si>
  <si>
    <t>Plán výluk stávajících zařízení a přepojovacích prací - včetně konzultací s objednatelem a průběžných aktualizací, předložený s předstihem 14 dní před zahájemín prací</t>
  </si>
  <si>
    <t>Provozní vlivy - provádění úprav rozvaděčů a elektroinstalací za provozu</t>
  </si>
  <si>
    <t>Demontáž stávajících kabelů o průřezu do 16 mm2</t>
  </si>
  <si>
    <t>Demontáž stávajících kabelů o průřezu 70 mm2</t>
  </si>
  <si>
    <t>Likvidace a odvoz kabelů o průřezu do 16 mm2</t>
  </si>
  <si>
    <t>Likvidace a odvoz kabelů o průřezu do 70 mm2</t>
  </si>
  <si>
    <t>Demontáž stávajícího rozvaděče</t>
  </si>
  <si>
    <t>Plán organizace výstavby - včetně konzultací s objednatelem, předložený s předstihem 14 dní před zahájemín prací</t>
  </si>
  <si>
    <t>Práce/
materiál</t>
  </si>
  <si>
    <t>M</t>
  </si>
  <si>
    <t>P</t>
  </si>
  <si>
    <t>Nový rozvaděč R-CO - 400A
Položka obsahuje dodávku rozvaděče včetně dodávky drobného instalačního materiál
Viz. D.2.8.1_TZ Elektro, D.2.8.3_Seznam rozvaděčů, D.2.8.6_Přehledové schéma jednopólové.</t>
  </si>
  <si>
    <t>Nový rozvaděč R-CO - 40A
Položka obsahuje dodávku rozvaděče včetně dodávky drobného instalačního materiálu
Viz. D.2.8.1_TZ Elektro, D.2.8.3_Seznam rozvaděčů, D.2.8.6_Přehledové schéma jednopólové.</t>
  </si>
  <si>
    <t>Úprava RCH B
Položka obsahuje úpravu rozvaděče - kompletní dodávky dílů, přístrojů a materiálu včetně drobného instalačního materiálu
Viz. D.2.8.1_TZ Elektro, D.2.8.3_Seznam rozvaděčů, D.2.8.6_Přehledové schéma jednopólové.</t>
  </si>
  <si>
    <t>Úprava RCH A
Položka obsahuje úpravu rozvaděče - kompletní dodávky dílů, přístrojů a materiálu včetně drobného instalačního materiálu
Viz. D.2.8.1_TZ Elektro, D.2.8.3_Seznam rozvaděčů, D.2.8.6_Přehledové schéma jednopólové.</t>
  </si>
  <si>
    <t>Úprava RCH B
Položka obsahuje úpravu rozvaděče - montáž, manipulaci, uskladnění, dopravu, připojení a zkoušky
Viz. D.2.8.1_TZ Elektro, D.2.8.3_Seznam rozvaděčů, D.2.8.6_Přehledové schéma jednopólové.</t>
  </si>
  <si>
    <t>Úprava RCH A
Položka obsahuje úpravu rozvaděče - montáž, manipulaci, uskladnění, dopravu, připojení a zkoušky
Viz. D.2.8.1_TZ Elektro, D.2.8.3_Seznam rozvaděčů, D.2.8.6_Přehledové schéma jednopólové.</t>
  </si>
  <si>
    <t>Nový rozvaděč R-CO - 400A
Položka obsahuje - montáž, manipulaci, uskladnění, dopravu rozvaděče, připojení a zkoušky.
Viz. D.2.8.1_TZ Elektro, D.2.8.3_Seznam rozvaděčů, D.2.8.6_Přehledové schéma jednopólové.</t>
  </si>
  <si>
    <t>Nový rozvaděč R-CO - 40A
Položka obsahuje - montáž, manipulaci, uskladnění, dopravu rozvaděče, připojení a zkoušky.
Viz. D.2.8.1_TZ Elektro, D.2.8.3_Seznam rozvaděčů, D.2.8.6_Přehledové schéma jednopólové.</t>
  </si>
  <si>
    <t>Plný žlab s víkem 100x60 mm kotvení na ocelovou konstrukci - doprava, manipulace a montáž kompletního KNS a kotvení včetně kolen, T-kusů a provedení zakončení, štítků, ošetření řezaných ploch apod.
Viz. D.2.8.1_TZ Elektro, D.2.8.4_Seznam KNS, D.2.8.8_Kabelové nosné systémy 5NP.</t>
  </si>
  <si>
    <t>Plný žlab s víkem 200x60 mm kotvení na ocelovou konstrukci - doprava, manipulace a montáž kompletního KNS a kotvení včetně kolen, T-kusů a provedení zakončení, štítků, ošetření řezaných ploch apod.
Viz. D.2.8.1_TZ Elektro, D.2.8.4_Seznam KNS, D.2.8.8_Kabelové nosné systémy 5NP.</t>
  </si>
  <si>
    <t>Drátěný žlab 200x60 mm kotvení na podvěšený C-profil - doprava, manipulace a montáž kompletního KNS a kotvení včetně kolen, T-kusů a provedení zakončení, štítků, ošetření řezaných ploch apod.
Viz. D.2.8.1_TZ Elektro, D.2.8.4_Seznam KNS, D.2.8.8_Kabelové nosné systémy 5NP.</t>
  </si>
  <si>
    <t>Instalační trubka 25 mm - doprava, manipulace a montáž kompletního KNS a kotvení včetně kolen, T-kusů, zakončení, štítků, apod.</t>
  </si>
  <si>
    <t>Kabel N2XH 1x 185 mm2 - dodávka kabelu, včetně drobného instalačního materiálu, včetně ukončení, kabelových štítků, apod. Délka včetně prořezů.
Viz. D.2.8.1_TZ Elektro, D.2.8.5_Kabelový list, D.2.8.9_Kabelové trasy 5NP.</t>
  </si>
  <si>
    <t>Kabel N2XH 5x 6 mm2 - dodávka kabelu, včetně drobného instalačního materiálu, včetně ukončení, kabelových štítků, apod. Délka včetně prořezů.
Viz. D.2.8.1_TZ Elektro, D.2.8.5_Kabelový list, D.2.8.9_Kabelové trasy 5NP.</t>
  </si>
  <si>
    <t>Kabel J-H(St)H 2x2x0.8mm2 - dodávka kabelu, včetně drobného instalačního materiálu, včetně ukončení, kabelových štítků, apod. Délka včetně prořezů.
Viz. D.2.8.1_TZ Elektro, D.2.8.5_Kabelový list, D.2.8.9_Kabelové trasy 5NP.</t>
  </si>
  <si>
    <t>Kabel N2XH 1x 185 mm2 -  doprava, manipulace a montáž kabelu včetně ukončení, kabelových štítků, apod. Délka včetně prořezů.
Viz. D.2.8.1_TZ Elektro, D.2.8.5_Kabelový list, D.2.8.9_Kabelové trasy 5NP.</t>
  </si>
  <si>
    <t>Kabel N2XH 5x 6 mm2 - doprava, manipulace a montáž kabelu včetně ukončení, kabelových štítků, apod. Délka včetně prořezů.
Viz. D.2.8.1_TZ Elektro, D.2.8.5_Kabelový list, D.2.8.9_Kabelové trasy 5NP.</t>
  </si>
  <si>
    <t>Kabel N2XH 12x 1.5 mm2 - doprava, manipulace a montáž kabelu včetně ukončení, kabelových štítků, apod. Délka včetně prořezů.
Viz. D.2.8.1_TZ Elektro, D.2.8.5_Kabelový list, D.2.8.9_Kabelové trasy 5NP.</t>
  </si>
  <si>
    <t>Kabel J-H(St)H 2x2x0.8mm2 - doprava, manipulace a montáž kabelu včetně ukončení, kabelových štítků, apod. Délka včetně prořezů.
Viz. D.2.8.1_TZ Elektro, D.2.8.5_Kabelový list, D.2.8.9_Kabelové trasy 5NP.</t>
  </si>
  <si>
    <t>Vodič CYA 1x 6 mm - doprava, manipulace a montáž zemnícího vodiče včetně ukončení, apod.
Viz. D.2.8.1_TZ Elektro, D.2.8.7_Dispozice elektro 5NP.</t>
  </si>
  <si>
    <t>Vodič CYA 1x 16 mm - doprava, manipulace a montáž zemnícího vodiče včetně ukončení, apod.
Viz. D.2.8.1_TZ Elektro, D.2.8.7_Dispozice elektro 5NP.</t>
  </si>
  <si>
    <t>Vodič CYA 1x 70 mm - doprava, manipulace a montáž zemnícího vodiče včetně ukončení, apod.
Viz. D.2.8.1_TZ Elektro, D.2.8.7_Dispozice elektro 5NP.</t>
  </si>
  <si>
    <t>Vodič CYA 1x 6 mm - dodávka zemnícího vodiče, včetně drobného instalačního materiálu, ukončení, apod.
Viz. D.2.8.1_TZ Elektro, D.2.8.7_Dispozice elektro 5NP.</t>
  </si>
  <si>
    <t>Vodič CYA 1x 16 mm - dodávka zemnícího vodiče, včetně drobného instalačního materiálu, ukončení, apod.
Viz. D.2.8.1_TZ Elektro, D.2.8.7_Dispozice elektro 5NP.</t>
  </si>
  <si>
    <t>Vodič CYA 1x 70 mm - dodávka zemnícího vodiče, včetně drobného instalačního materiálu, ukončení, apod.
Viz. D.2.8.1_TZ Elektro, D.2.8.7_Dispozice elektro 5NP.</t>
  </si>
  <si>
    <t>O</t>
  </si>
  <si>
    <t>Protipožární ucpávka - doprava, manipulace a montáž, včetně štítků, apod.</t>
  </si>
  <si>
    <t>Stavební přípomoce - prostupy pro KNS - otevření, zapravení, dočasné uzavření apod.</t>
  </si>
  <si>
    <t>Kabel N2XH 3x 1.5 mm2 - doprava, manipulace a montáž kabelu včetně ukončení, kabelových štítků, apod. Délka včetně prořezů.
Viz. D.2.8.1_TZ Elektro, D.2.8.5_Kabelový list, D.2.8.9_Kabelové trasy 5NP.</t>
  </si>
  <si>
    <t xml:space="preserve">Přeložení stávajícího osvětelní v ext. 5NP - dodávka instalačního materiálu, materiálu pro spojkování, zakrácení a ukončení kabelu, štítků, apod. </t>
  </si>
  <si>
    <t>Kabel N2XH 3x 1.5 mm2 - dodávka, manipulace a montáž kabelu, včetně dodávky drobného instalačního materiálu, včetně ukončení, kabelových štítků, apod. Délka včetně prořezů.
Viz. D.2.8.1_TZ Elektro, D.2.8.10_Stavební elektroinstalace a osvětlení 5NP.</t>
  </si>
  <si>
    <t xml:space="preserve">Nové osvětelní v ext. 5NP -  dodávka světla LED 2x49W včetně podvěsů, instalačního materiálu, štítků, apod. </t>
  </si>
  <si>
    <t xml:space="preserve">Nové osvětelní v ext. 5NP - doprava, manipulace a montáž, včetně podvěšení, štítků, apod. </t>
  </si>
  <si>
    <t xml:space="preserve">Přeložení stávajícího osvětelní v ext. 5NP - demontáž, manipulace a montáž, včetně spojkování, zakrácení a ukončení kabelu, štítků, apod. </t>
  </si>
  <si>
    <t>h</t>
  </si>
  <si>
    <t>Vertikální manipulace</t>
  </si>
  <si>
    <t xml:space="preserve">Dokumentace skutečného provedení stavby - vypracován s náležitostmi dle vyhlášky o dokumentaci staveb, a v souladu s aktuálně platnými předpisy a normami, včetně tisku 5 paré. Projekt skutečného provedení stavby bude provedený v BIMu. Model stavby bude předán zhotoviteli na začátku realizce. </t>
  </si>
  <si>
    <t>Prohlídka, zkouška a osvědčení TIČR</t>
  </si>
  <si>
    <t>Projekt realizační a výrobně-dílenská dokumentace včetně předání 1 tištěného paré</t>
  </si>
  <si>
    <t>Kompletní předání včetně pasportu, provozních řádů a předávací dokumentace</t>
  </si>
  <si>
    <t>Protipožární ucpávka - dodávka a montáž, včetně drobného instalačního materiálu, štítků, a polohopisu</t>
  </si>
  <si>
    <t>VŠB – Technická univerzita Ostrava
 IT4Innovations národní superpočítačové centrum
17. listopadu 2172/15, 708 00 Ostrava-Poruba</t>
  </si>
  <si>
    <t>ROZŠÍŘENÍ KAPACIT DATOVÉHO CENTRA</t>
  </si>
  <si>
    <t>Úprava objektového rozvaděče 22 kV pole GBC-B 
Položka obsahuje výměnu MTP fakturačního měření distributora (ref. typ CTS 25X Schneider, 100/5A, 0.5S) - kompletní dodávky dílů, přístrojů a materiálu včetně drobného instalačního materiálu
Viz. D.2.8.1_TZ Elektro.</t>
  </si>
  <si>
    <t>Úprava objektového rozvaděče 22 kV pole GBC-B 
Položka obsahuje výměnu MTP fakturačního měření distributora - montáž, manipulaci, uskladnění, dopravu, připojení a zkoušky
Viz. D.2.8.1_TZ Elektro</t>
  </si>
  <si>
    <t>Plný žlab s víkem 200x60 mm kotvení na ocelovou konstrukci - dodávka kompletního KNS a kotvení, včetně podpůrného, spojovacího a drobného instalačního materiálu, kolen, T-kusů, zakončení, štítků, ošetření řezaných ploch apod.
Viz. D.2.8.1_TZ Elektro, D.2.8.4_Seznam KNS, D.2.8.8_Kabelové nosné systémy 5NP.</t>
  </si>
  <si>
    <t>Drátěný žlab 200x60 mm kotvení na podvěšený C-profil - dodávka kompletního KNS a kotvení, včetně podpůrného, spojovacího a drobného instalačního materiálu, kolen, T-kusů, zakončení, štítků, ošetření řezaných ploch apod.
Viz. D.2.8.1_TZ Elektro, D.2.8.4_Seznam KNS, D.2.8.8_Kabelové nosné systémy 5NP.</t>
  </si>
  <si>
    <t>Instalační trubka 25 mm - dodávka kompletního KNS a kotvení, včetně podpůrného, spojovacího a drobného instalačního materiálu, kolen, T-kusů, zakončení, štítků, apod.</t>
  </si>
  <si>
    <t>Plný žlab s víkem 100x60 mm kotvení na ocelovou konstrukci - dodávka kompletního KNS a kotvení, včetně podpůrného, spojovacího a drobného instalačního materiálu, kolen, T-kusů, zakončení, štítků, ošetření řezaných ploch apod.
Viz. D.2.8.1_TZ Elektro, D.2.8.4_Seznam KNS, D.2.8.8_Kabelové nosné systémy 5NP.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</si>
</sst>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"/>
  </numFmts>
  <fonts count="27"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8" fontId="15" fillId="0" borderId="0"/>
    <xf numFmtId="39" fontId="15" fillId="0" borderId="0"/>
    <xf numFmtId="167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79">
    <xf numFmtId="0" fontId="0" fillId="0" borderId="0" xfId="0"/>
    <xf numFmtId="0" fontId="4" fillId="0" borderId="0" xfId="0" applyFont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7" fillId="0" borderId="9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2" fontId="19" fillId="0" borderId="8" xfId="0" applyNumberFormat="1" applyFont="1" applyBorder="1" applyAlignment="1">
      <alignment horizontal="center" vertical="top"/>
    </xf>
    <xf numFmtId="0" fontId="21" fillId="0" borderId="5" xfId="0" applyFont="1" applyBorder="1" applyAlignment="1">
      <alignment wrapText="1"/>
    </xf>
    <xf numFmtId="0" fontId="22" fillId="0" borderId="5" xfId="0" applyFont="1" applyBorder="1" applyAlignment="1">
      <alignment horizontal="center" vertical="center"/>
    </xf>
    <xf numFmtId="166" fontId="22" fillId="0" borderId="5" xfId="0" applyNumberFormat="1" applyFont="1" applyBorder="1" applyAlignment="1">
      <alignment horizontal="center" vertical="center"/>
    </xf>
    <xf numFmtId="0" fontId="10" fillId="2" borderId="10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4" fillId="0" borderId="2" xfId="0" applyNumberFormat="1" applyFont="1" applyBorder="1" applyAlignment="1">
      <alignment horizontal="right" vertical="center"/>
    </xf>
    <xf numFmtId="165" fontId="6" fillId="2" borderId="12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wrapText="1"/>
    </xf>
    <xf numFmtId="2" fontId="19" fillId="0" borderId="16" xfId="0" applyNumberFormat="1" applyFont="1" applyBorder="1" applyAlignment="1">
      <alignment horizontal="center" vertical="top"/>
    </xf>
    <xf numFmtId="2" fontId="18" fillId="3" borderId="16" xfId="0" applyNumberFormat="1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vertical="top" wrapText="1"/>
    </xf>
    <xf numFmtId="0" fontId="19" fillId="3" borderId="8" xfId="0" applyFont="1" applyFill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/>
    </xf>
    <xf numFmtId="0" fontId="5" fillId="3" borderId="8" xfId="0" applyFont="1" applyFill="1" applyBorder="1" applyAlignment="1">
      <alignment vertical="top" wrapText="1"/>
    </xf>
    <xf numFmtId="0" fontId="20" fillId="3" borderId="8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center" wrapText="1"/>
    </xf>
    <xf numFmtId="169" fontId="19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/>
    </xf>
    <xf numFmtId="165" fontId="3" fillId="0" borderId="19" xfId="0" applyNumberFormat="1" applyFont="1" applyBorder="1" applyAlignment="1">
      <alignment horizontal="right" vertical="center"/>
    </xf>
    <xf numFmtId="164" fontId="25" fillId="3" borderId="19" xfId="0" applyNumberFormat="1" applyFont="1" applyFill="1" applyBorder="1" applyAlignment="1">
      <alignment horizontal="right" vertical="center"/>
    </xf>
    <xf numFmtId="164" fontId="19" fillId="0" borderId="19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66" fontId="9" fillId="0" borderId="20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164" fontId="19" fillId="0" borderId="16" xfId="0" applyNumberFormat="1" applyFont="1" applyBorder="1" applyAlignment="1">
      <alignment horizontal="right" vertical="center"/>
    </xf>
    <xf numFmtId="0" fontId="26" fillId="0" borderId="5" xfId="0" applyFont="1" applyBorder="1" applyAlignment="1">
      <alignment horizontal="left" vertical="center" wrapText="1"/>
    </xf>
    <xf numFmtId="164" fontId="19" fillId="3" borderId="15" xfId="0" applyNumberFormat="1" applyFont="1" applyFill="1" applyBorder="1" applyAlignment="1" applyProtection="1">
      <alignment vertical="center" wrapText="1"/>
      <protection locked="0"/>
    </xf>
    <xf numFmtId="164" fontId="19" fillId="0" borderId="15" xfId="0" applyNumberFormat="1" applyFont="1" applyBorder="1" applyAlignment="1" applyProtection="1">
      <alignment vertical="center" wrapText="1"/>
      <protection locked="0"/>
    </xf>
    <xf numFmtId="164" fontId="19" fillId="0" borderId="22" xfId="0" applyNumberFormat="1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horizontal="left"/>
    </xf>
    <xf numFmtId="4" fontId="9" fillId="0" borderId="0" xfId="0" applyNumberFormat="1" applyFont="1" applyAlignment="1" applyProtection="1">
      <alignment horizontal="left"/>
    </xf>
    <xf numFmtId="166" fontId="4" fillId="0" borderId="0" xfId="0" applyNumberFormat="1" applyFont="1" applyAlignment="1" applyProtection="1">
      <alignment horizontal="center"/>
    </xf>
    <xf numFmtId="4" fontId="9" fillId="0" borderId="20" xfId="0" applyNumberFormat="1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vertical="top" wrapText="1"/>
    </xf>
    <xf numFmtId="165" fontId="23" fillId="0" borderId="5" xfId="0" applyNumberFormat="1" applyFont="1" applyBorder="1" applyAlignment="1" applyProtection="1">
      <alignment horizontal="center" vertical="center"/>
    </xf>
    <xf numFmtId="165" fontId="6" fillId="2" borderId="11" xfId="0" applyNumberFormat="1" applyFont="1" applyFill="1" applyBorder="1" applyAlignment="1" applyProtection="1">
      <alignment horizontal="center" vertical="center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2019\zakazky\ZAK&#193;ZKY\Z\Z05100\Z05162%20Beroun\Obch\=Rozpo&#269;et\Intern&#237;\D.2.1\D.2.1.005%20Kabelov&#253;%20list%20N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WH (VN)"/>
      <sheetName val="0-BBS - Busbar system"/>
      <sheetName val="Titulka"/>
      <sheetName val="WL - silová kabeláž"/>
      <sheetName val="WDC - stejnosměr"/>
      <sheetName val="WD - Datová kabeláž"/>
      <sheetName val="WS - Signalizační kabeláž"/>
      <sheetName val="typy"/>
      <sheetName val="SUMA"/>
      <sheetName val="PRIDAT"/>
      <sheetName val="6-CHKCH-R"/>
      <sheetName val="6-AYKCY"/>
      <sheetName val="CYKY"/>
      <sheetName val="1-CYKY"/>
      <sheetName val="1-YY"/>
      <sheetName val="H07V‐U"/>
      <sheetName val="CHBU"/>
      <sheetName val="H07Z‐K"/>
      <sheetName val="H07V‐K"/>
      <sheetName val="AYKY"/>
      <sheetName val="CYKYDY"/>
      <sheetName val="NYY"/>
      <sheetName val="1‐CYKYDY"/>
      <sheetName val="1‐AYKY"/>
      <sheetName val="SHKFH‐R"/>
      <sheetName val="SSKFH‐V180"/>
      <sheetName val="YSLY‐OZ"/>
      <sheetName val="YSLY‐JZ"/>
      <sheetName val="YSLCY‐OZ"/>
      <sheetName val="YSLCY‐JZ"/>
      <sheetName val="JYTY"/>
      <sheetName val="1‐CXKH‐R"/>
      <sheetName val="1‐AXKH‐R"/>
      <sheetName val="1‐CXKH‐V180"/>
      <sheetName val="N2XH"/>
      <sheetName val="N2XCH"/>
      <sheetName val="J-H(St)H  nové"/>
      <sheetName val="_J‐H(St)H"/>
      <sheetName val="FTP cat5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CYKY</v>
          </cell>
        </row>
        <row r="2">
          <cell r="A2" t="str">
            <v>1-CYKY</v>
          </cell>
        </row>
        <row r="3">
          <cell r="A3" t="str">
            <v>1-YY</v>
          </cell>
        </row>
        <row r="4">
          <cell r="A4" t="str">
            <v>H07V‐U</v>
          </cell>
        </row>
        <row r="5">
          <cell r="A5" t="str">
            <v>H07V‐K</v>
          </cell>
        </row>
        <row r="6">
          <cell r="A6" t="str">
            <v>AYKY</v>
          </cell>
        </row>
        <row r="7">
          <cell r="A7" t="str">
            <v>CYKYDY</v>
          </cell>
        </row>
        <row r="8">
          <cell r="A8" t="str">
            <v>NYY</v>
          </cell>
        </row>
        <row r="9">
          <cell r="A9" t="str">
            <v>1‐CYKYDY</v>
          </cell>
        </row>
        <row r="10">
          <cell r="A10" t="str">
            <v>1‐AYKY</v>
          </cell>
        </row>
        <row r="11">
          <cell r="A11" t="str">
            <v>SHKFH‐R</v>
          </cell>
        </row>
        <row r="12">
          <cell r="A12" t="str">
            <v>SSKFH‐V180</v>
          </cell>
        </row>
        <row r="13">
          <cell r="A13" t="str">
            <v>YSLY‐OZ</v>
          </cell>
        </row>
        <row r="14">
          <cell r="A14" t="str">
            <v>YSLY‐JZ</v>
          </cell>
        </row>
        <row r="15">
          <cell r="A15" t="str">
            <v>YSLCY‐OZ</v>
          </cell>
        </row>
        <row r="16">
          <cell r="A16" t="str">
            <v>YSLCY‐JZ</v>
          </cell>
        </row>
        <row r="17">
          <cell r="A17" t="str">
            <v>JYTY</v>
          </cell>
        </row>
        <row r="18">
          <cell r="A18" t="str">
            <v>1‐CXKH‐R</v>
          </cell>
        </row>
        <row r="19">
          <cell r="A19" t="str">
            <v>1‐AXKH‐R</v>
          </cell>
        </row>
        <row r="20">
          <cell r="A20" t="str">
            <v>1‐CXKH‐V180</v>
          </cell>
        </row>
        <row r="21">
          <cell r="A21" t="str">
            <v>N2XH</v>
          </cell>
        </row>
        <row r="22">
          <cell r="A22" t="str">
            <v>N2XCH</v>
          </cell>
        </row>
        <row r="23">
          <cell r="A23" t="str">
            <v>6-CHKCH-R</v>
          </cell>
        </row>
        <row r="24">
          <cell r="A24" t="str">
            <v>6-AYKCY</v>
          </cell>
        </row>
        <row r="25">
          <cell r="A25" t="str">
            <v>FTP cat5e</v>
          </cell>
        </row>
        <row r="26">
          <cell r="A26" t="str">
            <v>_J‐H(St)H</v>
          </cell>
        </row>
        <row r="27">
          <cell r="A27" t="str">
            <v>J-H(St)H</v>
          </cell>
        </row>
        <row r="28">
          <cell r="A28" t="str">
            <v>H07Z‐K</v>
          </cell>
        </row>
        <row r="29">
          <cell r="A29" t="str">
            <v>CHBU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82" totalsRowShown="0" headerRowBorderDxfId="8" tableBorderDxfId="7">
  <autoFilter ref="A4:G82" xr:uid="{02289A52-1DF4-4782-9C02-0C1CE1C9C125}"/>
  <tableColumns count="7">
    <tableColumn id="1" xr3:uid="{ADBDBE5F-F9DC-4924-928A-71AC758FDCE5}" name="Číslo pozice" dataDxfId="6">
      <calculatedColumnFormula>A4+0.01</calculatedColumnFormula>
    </tableColumn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0">
      <calculatedColumnFormula>#REF!</calculatedColumnFormula>
    </tableColumn>
    <tableColumn id="7" xr3:uid="{EA5AE019-917C-43B4-953E-1A822B45951E}" name="Cena bez DPH" dataDxfId="1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85"/>
  <sheetViews>
    <sheetView showGridLines="0" tabSelected="1" view="pageBreakPreview" zoomScaleSheetLayoutView="100" workbookViewId="0">
      <pane ySplit="5" topLeftCell="A6" activePane="bottomLeft" state="frozen"/>
      <selection pane="bottomLeft" activeCell="A7" sqref="A7"/>
    </sheetView>
  </sheetViews>
  <sheetFormatPr defaultColWidth="8.88671875" defaultRowHeight="15"/>
  <cols>
    <col min="1" max="1" width="10.33203125" style="8" customWidth="1"/>
    <col min="2" max="2" width="6.33203125" style="49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3" customWidth="1"/>
    <col min="8" max="8" width="12" customWidth="1"/>
  </cols>
  <sheetData>
    <row r="1" spans="1:7" ht="63.95" customHeight="1">
      <c r="A1" s="6"/>
      <c r="B1" s="51"/>
      <c r="C1" s="67" t="s">
        <v>85</v>
      </c>
      <c r="D1" s="9"/>
      <c r="E1" s="2"/>
      <c r="F1" s="71"/>
      <c r="G1" s="30"/>
    </row>
    <row r="2" spans="1:7" ht="26.45" customHeight="1">
      <c r="A2" s="7"/>
      <c r="B2" s="50"/>
      <c r="C2" s="15" t="s">
        <v>86</v>
      </c>
      <c r="D2" s="1"/>
      <c r="E2" s="3"/>
      <c r="F2" s="72"/>
      <c r="G2" s="31"/>
    </row>
    <row r="3" spans="1:7" ht="22.5" customHeight="1" thickBot="1">
      <c r="A3" s="53"/>
      <c r="B3" s="52"/>
      <c r="C3" s="14" t="s">
        <v>5</v>
      </c>
      <c r="D3" s="1"/>
      <c r="E3" s="3"/>
      <c r="F3" s="73"/>
      <c r="G3" s="32"/>
    </row>
    <row r="4" spans="1:7" ht="24.75" thickBot="1">
      <c r="A4" s="58" t="s">
        <v>1</v>
      </c>
      <c r="B4" s="59" t="s">
        <v>41</v>
      </c>
      <c r="C4" s="60" t="s">
        <v>2</v>
      </c>
      <c r="D4" s="61" t="s">
        <v>3</v>
      </c>
      <c r="E4" s="62" t="s">
        <v>4</v>
      </c>
      <c r="F4" s="74" t="s">
        <v>8</v>
      </c>
      <c r="G4" s="63" t="s">
        <v>7</v>
      </c>
    </row>
    <row r="5" spans="1:7" ht="16.5" thickBot="1">
      <c r="A5" s="36" t="s">
        <v>15</v>
      </c>
      <c r="B5" s="46"/>
      <c r="C5" s="11" t="s">
        <v>14</v>
      </c>
      <c r="D5" s="12"/>
      <c r="E5" s="13"/>
      <c r="F5" s="75"/>
      <c r="G5" s="54"/>
    </row>
    <row r="6" spans="1:7" s="10" customFormat="1">
      <c r="A6" s="16"/>
      <c r="B6" s="16"/>
      <c r="C6" s="20"/>
      <c r="D6" s="16"/>
      <c r="E6" s="17"/>
      <c r="F6" s="76"/>
      <c r="G6" s="55"/>
    </row>
    <row r="7" spans="1:7" s="10" customFormat="1">
      <c r="A7" s="38">
        <v>1</v>
      </c>
      <c r="B7" s="38"/>
      <c r="C7" s="39" t="s">
        <v>16</v>
      </c>
      <c r="D7" s="40"/>
      <c r="E7" s="40"/>
      <c r="F7" s="68"/>
      <c r="G7" s="56">
        <f>SUM(G8:G17)</f>
        <v>0</v>
      </c>
    </row>
    <row r="8" spans="1:7" s="10" customFormat="1" ht="51">
      <c r="A8" s="21">
        <f>A7+0.01</f>
        <v>1.01</v>
      </c>
      <c r="B8" s="21" t="s">
        <v>42</v>
      </c>
      <c r="C8" s="19" t="s">
        <v>47</v>
      </c>
      <c r="D8" s="18" t="s">
        <v>9</v>
      </c>
      <c r="E8" s="18">
        <v>1</v>
      </c>
      <c r="F8" s="69"/>
      <c r="G8" s="57">
        <f t="shared" ref="G8:G11" si="0">F8*$E8</f>
        <v>0</v>
      </c>
    </row>
    <row r="9" spans="1:7" s="10" customFormat="1" ht="51">
      <c r="A9" s="21">
        <f t="shared" ref="A9:A15" si="1">A8+0.01</f>
        <v>1.02</v>
      </c>
      <c r="B9" s="21" t="s">
        <v>42</v>
      </c>
      <c r="C9" s="19" t="s">
        <v>46</v>
      </c>
      <c r="D9" s="18" t="s">
        <v>9</v>
      </c>
      <c r="E9" s="18">
        <v>1</v>
      </c>
      <c r="F9" s="69"/>
      <c r="G9" s="57">
        <f t="shared" si="0"/>
        <v>0</v>
      </c>
    </row>
    <row r="10" spans="1:7" s="10" customFormat="1" ht="38.25">
      <c r="A10" s="21">
        <f t="shared" si="1"/>
        <v>1.03</v>
      </c>
      <c r="B10" s="21" t="s">
        <v>42</v>
      </c>
      <c r="C10" s="19" t="s">
        <v>44</v>
      </c>
      <c r="D10" s="18" t="s">
        <v>9</v>
      </c>
      <c r="E10" s="18">
        <v>6</v>
      </c>
      <c r="F10" s="69"/>
      <c r="G10" s="57">
        <f t="shared" si="0"/>
        <v>0</v>
      </c>
    </row>
    <row r="11" spans="1:7" s="10" customFormat="1" ht="38.25">
      <c r="A11" s="21">
        <f t="shared" si="1"/>
        <v>1.04</v>
      </c>
      <c r="B11" s="21" t="s">
        <v>42</v>
      </c>
      <c r="C11" s="19" t="s">
        <v>45</v>
      </c>
      <c r="D11" s="18" t="s">
        <v>9</v>
      </c>
      <c r="E11" s="18">
        <v>7</v>
      </c>
      <c r="F11" s="69"/>
      <c r="G11" s="57">
        <f t="shared" si="0"/>
        <v>0</v>
      </c>
    </row>
    <row r="12" spans="1:7" s="10" customFormat="1" ht="51">
      <c r="A12" s="21">
        <f t="shared" si="1"/>
        <v>1.05</v>
      </c>
      <c r="B12" s="21" t="s">
        <v>43</v>
      </c>
      <c r="C12" s="19" t="s">
        <v>49</v>
      </c>
      <c r="D12" s="18" t="s">
        <v>9</v>
      </c>
      <c r="E12" s="18">
        <v>1</v>
      </c>
      <c r="F12" s="69"/>
      <c r="G12" s="57">
        <f t="shared" ref="G12:G15" si="2">F12*$E12</f>
        <v>0</v>
      </c>
    </row>
    <row r="13" spans="1:7" s="10" customFormat="1" ht="51">
      <c r="A13" s="21">
        <f t="shared" si="1"/>
        <v>1.06</v>
      </c>
      <c r="B13" s="21" t="s">
        <v>43</v>
      </c>
      <c r="C13" s="19" t="s">
        <v>48</v>
      </c>
      <c r="D13" s="18" t="s">
        <v>9</v>
      </c>
      <c r="E13" s="18">
        <v>1</v>
      </c>
      <c r="F13" s="69"/>
      <c r="G13" s="57">
        <f t="shared" si="2"/>
        <v>0</v>
      </c>
    </row>
    <row r="14" spans="1:7" s="10" customFormat="1" ht="38.25">
      <c r="A14" s="21">
        <f t="shared" si="1"/>
        <v>1.07</v>
      </c>
      <c r="B14" s="21" t="s">
        <v>43</v>
      </c>
      <c r="C14" s="19" t="s">
        <v>50</v>
      </c>
      <c r="D14" s="18" t="s">
        <v>9</v>
      </c>
      <c r="E14" s="18">
        <v>6</v>
      </c>
      <c r="F14" s="69"/>
      <c r="G14" s="57">
        <f t="shared" si="2"/>
        <v>0</v>
      </c>
    </row>
    <row r="15" spans="1:7" s="10" customFormat="1" ht="38.25">
      <c r="A15" s="21">
        <f t="shared" si="1"/>
        <v>1.08</v>
      </c>
      <c r="B15" s="21" t="s">
        <v>43</v>
      </c>
      <c r="C15" s="19" t="s">
        <v>51</v>
      </c>
      <c r="D15" s="18" t="s">
        <v>9</v>
      </c>
      <c r="E15" s="18">
        <v>7</v>
      </c>
      <c r="F15" s="69"/>
      <c r="G15" s="57">
        <f t="shared" si="2"/>
        <v>0</v>
      </c>
    </row>
    <row r="16" spans="1:7" s="10" customFormat="1" ht="63.75">
      <c r="A16" s="21">
        <f>A15+0.01</f>
        <v>1.0900000000000001</v>
      </c>
      <c r="B16" s="21" t="s">
        <v>42</v>
      </c>
      <c r="C16" s="19" t="s">
        <v>87</v>
      </c>
      <c r="D16" s="18" t="s">
        <v>9</v>
      </c>
      <c r="E16" s="18">
        <v>1</v>
      </c>
      <c r="F16" s="69"/>
      <c r="G16" s="57">
        <f t="shared" ref="G16:G17" si="3">F16*$E16</f>
        <v>0</v>
      </c>
    </row>
    <row r="17" spans="1:7" s="10" customFormat="1" ht="51">
      <c r="A17" s="21">
        <f>A16+0.01</f>
        <v>1.1000000000000001</v>
      </c>
      <c r="B17" s="21" t="s">
        <v>43</v>
      </c>
      <c r="C17" s="19" t="s">
        <v>88</v>
      </c>
      <c r="D17" s="18" t="s">
        <v>9</v>
      </c>
      <c r="E17" s="18">
        <v>1</v>
      </c>
      <c r="F17" s="69"/>
      <c r="G17" s="57">
        <f t="shared" si="3"/>
        <v>0</v>
      </c>
    </row>
    <row r="18" spans="1:7" s="10" customFormat="1">
      <c r="A18" s="37"/>
      <c r="B18" s="37"/>
      <c r="C18" s="19"/>
      <c r="D18" s="18"/>
      <c r="E18" s="18"/>
      <c r="F18" s="69"/>
      <c r="G18" s="57"/>
    </row>
    <row r="19" spans="1:7" s="10" customFormat="1">
      <c r="A19" s="38">
        <v>2</v>
      </c>
      <c r="B19" s="38"/>
      <c r="C19" s="42" t="s">
        <v>17</v>
      </c>
      <c r="D19" s="43"/>
      <c r="E19" s="43"/>
      <c r="F19" s="68"/>
      <c r="G19" s="56">
        <f>SUM(G20:G30)</f>
        <v>0</v>
      </c>
    </row>
    <row r="20" spans="1:7" s="10" customFormat="1" ht="51">
      <c r="A20" s="21">
        <f t="shared" ref="A20:A30" si="4">A19+0.01</f>
        <v>2.0099999999999998</v>
      </c>
      <c r="B20" s="21" t="s">
        <v>42</v>
      </c>
      <c r="C20" s="19" t="s">
        <v>92</v>
      </c>
      <c r="D20" s="18" t="s">
        <v>18</v>
      </c>
      <c r="E20" s="18">
        <v>35.76</v>
      </c>
      <c r="F20" s="69"/>
      <c r="G20" s="57">
        <f t="shared" ref="G20:G30" si="5">F20*$E20</f>
        <v>0</v>
      </c>
    </row>
    <row r="21" spans="1:7" s="10" customFormat="1" ht="51">
      <c r="A21" s="21">
        <f t="shared" si="4"/>
        <v>2.0199999999999996</v>
      </c>
      <c r="B21" s="21" t="s">
        <v>42</v>
      </c>
      <c r="C21" s="19" t="s">
        <v>89</v>
      </c>
      <c r="D21" s="18" t="s">
        <v>18</v>
      </c>
      <c r="E21" s="18">
        <v>42.48</v>
      </c>
      <c r="F21" s="69"/>
      <c r="G21" s="57">
        <f t="shared" si="5"/>
        <v>0</v>
      </c>
    </row>
    <row r="22" spans="1:7" s="10" customFormat="1" ht="51">
      <c r="A22" s="21">
        <f t="shared" si="4"/>
        <v>2.0299999999999994</v>
      </c>
      <c r="B22" s="21" t="s">
        <v>42</v>
      </c>
      <c r="C22" s="19" t="s">
        <v>90</v>
      </c>
      <c r="D22" s="18" t="s">
        <v>18</v>
      </c>
      <c r="E22" s="18">
        <v>6</v>
      </c>
      <c r="F22" s="69"/>
      <c r="G22" s="57">
        <f t="shared" si="5"/>
        <v>0</v>
      </c>
    </row>
    <row r="23" spans="1:7" s="10" customFormat="1" ht="25.5">
      <c r="A23" s="21">
        <f t="shared" si="4"/>
        <v>2.0399999999999991</v>
      </c>
      <c r="B23" s="21" t="s">
        <v>42</v>
      </c>
      <c r="C23" s="19" t="s">
        <v>91</v>
      </c>
      <c r="D23" s="18" t="s">
        <v>18</v>
      </c>
      <c r="E23" s="18">
        <v>200</v>
      </c>
      <c r="F23" s="69"/>
      <c r="G23" s="57">
        <f t="shared" si="5"/>
        <v>0</v>
      </c>
    </row>
    <row r="24" spans="1:7" s="10" customFormat="1" ht="25.5">
      <c r="A24" s="21">
        <f t="shared" si="4"/>
        <v>2.0499999999999989</v>
      </c>
      <c r="B24" s="21" t="s">
        <v>42</v>
      </c>
      <c r="C24" s="19" t="s">
        <v>84</v>
      </c>
      <c r="D24" s="18" t="s">
        <v>28</v>
      </c>
      <c r="E24" s="18">
        <v>0.5</v>
      </c>
      <c r="F24" s="69"/>
      <c r="G24" s="57">
        <f>F24*$E24</f>
        <v>0</v>
      </c>
    </row>
    <row r="25" spans="1:7" s="10" customFormat="1" ht="51">
      <c r="A25" s="21">
        <f t="shared" si="4"/>
        <v>2.0599999999999987</v>
      </c>
      <c r="B25" s="21" t="s">
        <v>43</v>
      </c>
      <c r="C25" s="19" t="s">
        <v>52</v>
      </c>
      <c r="D25" s="18" t="s">
        <v>18</v>
      </c>
      <c r="E25" s="18">
        <v>35.76</v>
      </c>
      <c r="F25" s="69"/>
      <c r="G25" s="57">
        <f t="shared" si="5"/>
        <v>0</v>
      </c>
    </row>
    <row r="26" spans="1:7" s="10" customFormat="1" ht="51">
      <c r="A26" s="21">
        <f t="shared" si="4"/>
        <v>2.0699999999999985</v>
      </c>
      <c r="B26" s="21" t="s">
        <v>43</v>
      </c>
      <c r="C26" s="19" t="s">
        <v>53</v>
      </c>
      <c r="D26" s="18" t="s">
        <v>18</v>
      </c>
      <c r="E26" s="18">
        <v>42.48</v>
      </c>
      <c r="F26" s="69"/>
      <c r="G26" s="57">
        <f t="shared" si="5"/>
        <v>0</v>
      </c>
    </row>
    <row r="27" spans="1:7" s="10" customFormat="1" ht="51">
      <c r="A27" s="21">
        <f t="shared" si="4"/>
        <v>2.0799999999999983</v>
      </c>
      <c r="B27" s="21" t="s">
        <v>43</v>
      </c>
      <c r="C27" s="19" t="s">
        <v>54</v>
      </c>
      <c r="D27" s="18" t="s">
        <v>18</v>
      </c>
      <c r="E27" s="18">
        <v>6</v>
      </c>
      <c r="F27" s="69"/>
      <c r="G27" s="57">
        <f t="shared" si="5"/>
        <v>0</v>
      </c>
    </row>
    <row r="28" spans="1:7" s="10" customFormat="1" ht="25.5">
      <c r="A28" s="21">
        <f t="shared" si="4"/>
        <v>2.0899999999999981</v>
      </c>
      <c r="B28" s="21" t="s">
        <v>43</v>
      </c>
      <c r="C28" s="19" t="s">
        <v>55</v>
      </c>
      <c r="D28" s="18" t="s">
        <v>18</v>
      </c>
      <c r="E28" s="18">
        <v>200</v>
      </c>
      <c r="F28" s="69"/>
      <c r="G28" s="57">
        <f t="shared" si="5"/>
        <v>0</v>
      </c>
    </row>
    <row r="29" spans="1:7" s="10" customFormat="1">
      <c r="A29" s="21">
        <f t="shared" si="4"/>
        <v>2.0999999999999979</v>
      </c>
      <c r="B29" s="21" t="s">
        <v>43</v>
      </c>
      <c r="C29" s="19" t="s">
        <v>70</v>
      </c>
      <c r="D29" s="18" t="s">
        <v>28</v>
      </c>
      <c r="E29" s="18">
        <v>0.5</v>
      </c>
      <c r="F29" s="69"/>
      <c r="G29" s="57">
        <f t="shared" si="5"/>
        <v>0</v>
      </c>
    </row>
    <row r="30" spans="1:7" s="10" customFormat="1">
      <c r="A30" s="21">
        <f t="shared" si="4"/>
        <v>2.1099999999999977</v>
      </c>
      <c r="B30" s="21" t="s">
        <v>43</v>
      </c>
      <c r="C30" s="19" t="s">
        <v>71</v>
      </c>
      <c r="D30" s="18" t="s">
        <v>6</v>
      </c>
      <c r="E30" s="18">
        <v>1</v>
      </c>
      <c r="F30" s="69"/>
      <c r="G30" s="57">
        <f t="shared" si="5"/>
        <v>0</v>
      </c>
    </row>
    <row r="31" spans="1:7" s="10" customFormat="1">
      <c r="A31" s="41"/>
      <c r="B31" s="41"/>
      <c r="C31" s="19"/>
      <c r="D31" s="18"/>
      <c r="E31" s="18"/>
      <c r="F31" s="69"/>
      <c r="G31" s="57"/>
    </row>
    <row r="32" spans="1:7" s="10" customFormat="1">
      <c r="A32" s="38">
        <v>3</v>
      </c>
      <c r="B32" s="38"/>
      <c r="C32" s="42" t="s">
        <v>19</v>
      </c>
      <c r="D32" s="44"/>
      <c r="E32" s="44"/>
      <c r="F32" s="68"/>
      <c r="G32" s="56">
        <f>SUM(G33:G48)</f>
        <v>0</v>
      </c>
    </row>
    <row r="33" spans="1:7" s="10" customFormat="1" ht="38.25">
      <c r="A33" s="21">
        <f t="shared" ref="A33:A48" si="6">A32+0.01</f>
        <v>3.01</v>
      </c>
      <c r="B33" s="21" t="s">
        <v>42</v>
      </c>
      <c r="C33" s="19" t="s">
        <v>56</v>
      </c>
      <c r="D33" s="18" t="s">
        <v>18</v>
      </c>
      <c r="E33" s="45">
        <v>4985.28</v>
      </c>
      <c r="F33" s="69"/>
      <c r="G33" s="57">
        <f t="shared" ref="G33:G48" si="7">F33*$E33</f>
        <v>0</v>
      </c>
    </row>
    <row r="34" spans="1:7" s="10" customFormat="1" ht="38.25">
      <c r="A34" s="21">
        <f t="shared" si="6"/>
        <v>3.0199999999999996</v>
      </c>
      <c r="B34" s="21" t="s">
        <v>42</v>
      </c>
      <c r="C34" s="19" t="s">
        <v>57</v>
      </c>
      <c r="D34" s="18" t="s">
        <v>18</v>
      </c>
      <c r="E34" s="45">
        <v>1116.48</v>
      </c>
      <c r="F34" s="69"/>
      <c r="G34" s="57">
        <f t="shared" si="7"/>
        <v>0</v>
      </c>
    </row>
    <row r="35" spans="1:7" s="10" customFormat="1" ht="38.25">
      <c r="A35" s="21">
        <f t="shared" si="6"/>
        <v>3.0299999999999994</v>
      </c>
      <c r="B35" s="21" t="s">
        <v>42</v>
      </c>
      <c r="C35" s="19" t="s">
        <v>20</v>
      </c>
      <c r="D35" s="18" t="s">
        <v>18</v>
      </c>
      <c r="E35" s="45">
        <v>259.56</v>
      </c>
      <c r="F35" s="69"/>
      <c r="G35" s="57">
        <f t="shared" si="7"/>
        <v>0</v>
      </c>
    </row>
    <row r="36" spans="1:7" s="10" customFormat="1" ht="38.25">
      <c r="A36" s="21">
        <f t="shared" si="6"/>
        <v>3.0399999999999991</v>
      </c>
      <c r="B36" s="21" t="s">
        <v>42</v>
      </c>
      <c r="C36" s="19" t="s">
        <v>74</v>
      </c>
      <c r="D36" s="18" t="s">
        <v>18</v>
      </c>
      <c r="E36" s="45">
        <v>115.19999999999999</v>
      </c>
      <c r="F36" s="69"/>
      <c r="G36" s="57">
        <f>F36*$E36</f>
        <v>0</v>
      </c>
    </row>
    <row r="37" spans="1:7" s="10" customFormat="1" ht="38.25">
      <c r="A37" s="21">
        <f t="shared" si="6"/>
        <v>3.0499999999999989</v>
      </c>
      <c r="B37" s="21" t="s">
        <v>42</v>
      </c>
      <c r="C37" s="19" t="s">
        <v>58</v>
      </c>
      <c r="D37" s="18" t="s">
        <v>18</v>
      </c>
      <c r="E37" s="45">
        <v>222.36</v>
      </c>
      <c r="F37" s="69"/>
      <c r="G37" s="57">
        <f t="shared" si="7"/>
        <v>0</v>
      </c>
    </row>
    <row r="38" spans="1:7" s="10" customFormat="1" ht="38.25">
      <c r="A38" s="21">
        <f t="shared" si="6"/>
        <v>3.0599999999999987</v>
      </c>
      <c r="B38" s="21" t="s">
        <v>42</v>
      </c>
      <c r="C38" s="19" t="s">
        <v>66</v>
      </c>
      <c r="D38" s="18" t="s">
        <v>18</v>
      </c>
      <c r="E38" s="45">
        <v>110</v>
      </c>
      <c r="F38" s="69"/>
      <c r="G38" s="57">
        <f t="shared" si="7"/>
        <v>0</v>
      </c>
    </row>
    <row r="39" spans="1:7" s="10" customFormat="1" ht="38.25">
      <c r="A39" s="21">
        <f t="shared" si="6"/>
        <v>3.0699999999999985</v>
      </c>
      <c r="B39" s="21" t="s">
        <v>42</v>
      </c>
      <c r="C39" s="19" t="s">
        <v>67</v>
      </c>
      <c r="D39" s="18" t="s">
        <v>18</v>
      </c>
      <c r="E39" s="45">
        <v>120</v>
      </c>
      <c r="F39" s="69"/>
      <c r="G39" s="57">
        <f t="shared" si="7"/>
        <v>0</v>
      </c>
    </row>
    <row r="40" spans="1:7" s="10" customFormat="1" ht="38.25">
      <c r="A40" s="21">
        <f t="shared" si="6"/>
        <v>3.0799999999999983</v>
      </c>
      <c r="B40" s="21" t="s">
        <v>42</v>
      </c>
      <c r="C40" s="19" t="s">
        <v>68</v>
      </c>
      <c r="D40" s="18" t="s">
        <v>18</v>
      </c>
      <c r="E40" s="45">
        <v>60</v>
      </c>
      <c r="F40" s="69"/>
      <c r="G40" s="57">
        <f t="shared" si="7"/>
        <v>0</v>
      </c>
    </row>
    <row r="41" spans="1:7" s="10" customFormat="1" ht="38.25">
      <c r="A41" s="21">
        <f t="shared" si="6"/>
        <v>3.0899999999999981</v>
      </c>
      <c r="B41" s="21" t="s">
        <v>43</v>
      </c>
      <c r="C41" s="19" t="s">
        <v>59</v>
      </c>
      <c r="D41" s="18" t="s">
        <v>18</v>
      </c>
      <c r="E41" s="45">
        <v>4985.28</v>
      </c>
      <c r="F41" s="69"/>
      <c r="G41" s="57">
        <f t="shared" si="7"/>
        <v>0</v>
      </c>
    </row>
    <row r="42" spans="1:7" s="10" customFormat="1" ht="38.25">
      <c r="A42" s="21">
        <f t="shared" si="6"/>
        <v>3.0999999999999979</v>
      </c>
      <c r="B42" s="21" t="s">
        <v>43</v>
      </c>
      <c r="C42" s="19" t="s">
        <v>60</v>
      </c>
      <c r="D42" s="18" t="s">
        <v>18</v>
      </c>
      <c r="E42" s="45">
        <v>1116.48</v>
      </c>
      <c r="F42" s="69"/>
      <c r="G42" s="57">
        <f t="shared" si="7"/>
        <v>0</v>
      </c>
    </row>
    <row r="43" spans="1:7" s="10" customFormat="1" ht="38.25">
      <c r="A43" s="21">
        <f t="shared" si="6"/>
        <v>3.1099999999999977</v>
      </c>
      <c r="B43" s="21" t="s">
        <v>43</v>
      </c>
      <c r="C43" s="19" t="s">
        <v>61</v>
      </c>
      <c r="D43" s="18" t="s">
        <v>18</v>
      </c>
      <c r="E43" s="45">
        <v>259.56</v>
      </c>
      <c r="F43" s="69"/>
      <c r="G43" s="57">
        <f t="shared" si="7"/>
        <v>0</v>
      </c>
    </row>
    <row r="44" spans="1:7" s="10" customFormat="1" ht="38.25">
      <c r="A44" s="21">
        <f t="shared" si="6"/>
        <v>3.1199999999999974</v>
      </c>
      <c r="B44" s="21" t="s">
        <v>43</v>
      </c>
      <c r="C44" s="19" t="s">
        <v>72</v>
      </c>
      <c r="D44" s="18" t="s">
        <v>18</v>
      </c>
      <c r="E44" s="45">
        <v>115.19999999999999</v>
      </c>
      <c r="F44" s="69"/>
      <c r="G44" s="57">
        <f t="shared" ref="G44" si="8">F44*$E44</f>
        <v>0</v>
      </c>
    </row>
    <row r="45" spans="1:7" s="10" customFormat="1" ht="38.25">
      <c r="A45" s="21">
        <f t="shared" si="6"/>
        <v>3.1299999999999972</v>
      </c>
      <c r="B45" s="21" t="s">
        <v>43</v>
      </c>
      <c r="C45" s="19" t="s">
        <v>62</v>
      </c>
      <c r="D45" s="18" t="s">
        <v>18</v>
      </c>
      <c r="E45" s="45">
        <v>222.36</v>
      </c>
      <c r="F45" s="69"/>
      <c r="G45" s="57">
        <f t="shared" si="7"/>
        <v>0</v>
      </c>
    </row>
    <row r="46" spans="1:7" s="10" customFormat="1" ht="25.5">
      <c r="A46" s="21">
        <f t="shared" si="6"/>
        <v>3.139999999999997</v>
      </c>
      <c r="B46" s="21" t="s">
        <v>43</v>
      </c>
      <c r="C46" s="19" t="s">
        <v>63</v>
      </c>
      <c r="D46" s="18" t="s">
        <v>18</v>
      </c>
      <c r="E46" s="45">
        <v>110</v>
      </c>
      <c r="F46" s="69"/>
      <c r="G46" s="57">
        <f t="shared" si="7"/>
        <v>0</v>
      </c>
    </row>
    <row r="47" spans="1:7" s="10" customFormat="1" ht="25.5">
      <c r="A47" s="21">
        <f t="shared" si="6"/>
        <v>3.1499999999999968</v>
      </c>
      <c r="B47" s="21" t="s">
        <v>43</v>
      </c>
      <c r="C47" s="19" t="s">
        <v>64</v>
      </c>
      <c r="D47" s="18" t="s">
        <v>18</v>
      </c>
      <c r="E47" s="45">
        <v>120</v>
      </c>
      <c r="F47" s="69"/>
      <c r="G47" s="57">
        <f t="shared" si="7"/>
        <v>0</v>
      </c>
    </row>
    <row r="48" spans="1:7" s="10" customFormat="1" ht="25.5">
      <c r="A48" s="21">
        <f t="shared" si="6"/>
        <v>3.1599999999999966</v>
      </c>
      <c r="B48" s="21" t="s">
        <v>43</v>
      </c>
      <c r="C48" s="19" t="s">
        <v>65</v>
      </c>
      <c r="D48" s="18" t="s">
        <v>18</v>
      </c>
      <c r="E48" s="45">
        <v>60</v>
      </c>
      <c r="F48" s="69"/>
      <c r="G48" s="57">
        <f t="shared" si="7"/>
        <v>0</v>
      </c>
    </row>
    <row r="49" spans="1:7" s="10" customFormat="1">
      <c r="A49" s="41"/>
      <c r="B49" s="41"/>
      <c r="C49" s="19"/>
      <c r="D49" s="18"/>
      <c r="E49" s="18"/>
      <c r="F49" s="69"/>
      <c r="G49" s="57"/>
    </row>
    <row r="50" spans="1:7" s="10" customFormat="1">
      <c r="A50" s="38">
        <v>4</v>
      </c>
      <c r="B50" s="38"/>
      <c r="C50" s="39" t="s">
        <v>21</v>
      </c>
      <c r="D50" s="44"/>
      <c r="E50" s="44"/>
      <c r="F50" s="68"/>
      <c r="G50" s="56">
        <f>SUM(G51:G68)</f>
        <v>0</v>
      </c>
    </row>
    <row r="51" spans="1:7" s="10" customFormat="1" ht="25.5">
      <c r="A51" s="21">
        <f>A50+0.01</f>
        <v>4.01</v>
      </c>
      <c r="B51" s="21" t="s">
        <v>42</v>
      </c>
      <c r="C51" s="19" t="s">
        <v>73</v>
      </c>
      <c r="D51" s="18" t="s">
        <v>9</v>
      </c>
      <c r="E51" s="18">
        <v>23</v>
      </c>
      <c r="F51" s="69"/>
      <c r="G51" s="57">
        <f>F51*$E51</f>
        <v>0</v>
      </c>
    </row>
    <row r="52" spans="1:7" s="10" customFormat="1" ht="25.5">
      <c r="A52" s="21">
        <f t="shared" ref="A52:A68" si="9">A51+0.01</f>
        <v>4.0199999999999996</v>
      </c>
      <c r="B52" s="21" t="s">
        <v>42</v>
      </c>
      <c r="C52" s="19" t="s">
        <v>75</v>
      </c>
      <c r="D52" s="18" t="s">
        <v>9</v>
      </c>
      <c r="E52" s="18">
        <v>5</v>
      </c>
      <c r="F52" s="69"/>
      <c r="G52" s="57">
        <f>F52*$E52</f>
        <v>0</v>
      </c>
    </row>
    <row r="53" spans="1:7" s="10" customFormat="1">
      <c r="A53" s="21">
        <f t="shared" si="9"/>
        <v>4.0299999999999994</v>
      </c>
      <c r="B53" s="21" t="s">
        <v>43</v>
      </c>
      <c r="C53" s="19" t="s">
        <v>39</v>
      </c>
      <c r="D53" s="18" t="s">
        <v>9</v>
      </c>
      <c r="E53" s="18">
        <v>11</v>
      </c>
      <c r="F53" s="69"/>
      <c r="G53" s="57">
        <f t="shared" ref="G53:G66" si="10">F53*$E53</f>
        <v>0</v>
      </c>
    </row>
    <row r="54" spans="1:7" s="10" customFormat="1">
      <c r="A54" s="21">
        <f t="shared" si="9"/>
        <v>4.0399999999999991</v>
      </c>
      <c r="B54" s="21" t="s">
        <v>43</v>
      </c>
      <c r="C54" s="19" t="s">
        <v>35</v>
      </c>
      <c r="D54" s="18" t="s">
        <v>18</v>
      </c>
      <c r="E54" s="18">
        <v>798</v>
      </c>
      <c r="F54" s="69"/>
      <c r="G54" s="57">
        <f t="shared" si="10"/>
        <v>0</v>
      </c>
    </row>
    <row r="55" spans="1:7" s="10" customFormat="1">
      <c r="A55" s="21">
        <f t="shared" si="9"/>
        <v>4.0499999999999989</v>
      </c>
      <c r="B55" s="21" t="s">
        <v>43</v>
      </c>
      <c r="C55" s="19" t="s">
        <v>36</v>
      </c>
      <c r="D55" s="18" t="s">
        <v>18</v>
      </c>
      <c r="E55" s="18">
        <v>1596</v>
      </c>
      <c r="F55" s="69"/>
      <c r="G55" s="57">
        <f t="shared" si="10"/>
        <v>0</v>
      </c>
    </row>
    <row r="56" spans="1:7" s="10" customFormat="1">
      <c r="A56" s="21">
        <f t="shared" si="9"/>
        <v>4.0599999999999987</v>
      </c>
      <c r="B56" s="21" t="s">
        <v>43</v>
      </c>
      <c r="C56" s="19" t="s">
        <v>29</v>
      </c>
      <c r="D56" s="18" t="s">
        <v>9</v>
      </c>
      <c r="E56" s="18">
        <v>11</v>
      </c>
      <c r="F56" s="69"/>
      <c r="G56" s="57">
        <f t="shared" si="10"/>
        <v>0</v>
      </c>
    </row>
    <row r="57" spans="1:7" s="10" customFormat="1">
      <c r="A57" s="21">
        <f t="shared" si="9"/>
        <v>4.0699999999999985</v>
      </c>
      <c r="B57" s="21" t="s">
        <v>43</v>
      </c>
      <c r="C57" s="19" t="s">
        <v>37</v>
      </c>
      <c r="D57" s="18" t="s">
        <v>18</v>
      </c>
      <c r="E57" s="18">
        <v>798</v>
      </c>
      <c r="F57" s="69"/>
      <c r="G57" s="57">
        <f t="shared" si="10"/>
        <v>0</v>
      </c>
    </row>
    <row r="58" spans="1:7" s="10" customFormat="1">
      <c r="A58" s="21">
        <f t="shared" si="9"/>
        <v>4.0799999999999983</v>
      </c>
      <c r="B58" s="21" t="s">
        <v>43</v>
      </c>
      <c r="C58" s="19" t="s">
        <v>38</v>
      </c>
      <c r="D58" s="18" t="s">
        <v>18</v>
      </c>
      <c r="E58" s="18">
        <v>1596</v>
      </c>
      <c r="F58" s="69"/>
      <c r="G58" s="57">
        <f t="shared" si="10"/>
        <v>0</v>
      </c>
    </row>
    <row r="59" spans="1:7" s="10" customFormat="1" ht="25.5">
      <c r="A59" s="21">
        <f t="shared" si="9"/>
        <v>4.0899999999999981</v>
      </c>
      <c r="B59" s="21" t="s">
        <v>43</v>
      </c>
      <c r="C59" s="19" t="s">
        <v>77</v>
      </c>
      <c r="D59" s="18" t="s">
        <v>9</v>
      </c>
      <c r="E59" s="18">
        <v>23</v>
      </c>
      <c r="F59" s="69"/>
      <c r="G59" s="57">
        <f t="shared" ref="G59:G60" si="11">F59*$E59</f>
        <v>0</v>
      </c>
    </row>
    <row r="60" spans="1:7" s="10" customFormat="1">
      <c r="A60" s="21">
        <f t="shared" si="9"/>
        <v>4.0999999999999979</v>
      </c>
      <c r="B60" s="21" t="s">
        <v>43</v>
      </c>
      <c r="C60" s="19" t="s">
        <v>76</v>
      </c>
      <c r="D60" s="18" t="s">
        <v>9</v>
      </c>
      <c r="E60" s="18">
        <v>5</v>
      </c>
      <c r="F60" s="69"/>
      <c r="G60" s="57">
        <f t="shared" si="11"/>
        <v>0</v>
      </c>
    </row>
    <row r="61" spans="1:7" s="10" customFormat="1">
      <c r="A61" s="21">
        <f t="shared" si="9"/>
        <v>4.1099999999999977</v>
      </c>
      <c r="B61" s="21" t="s">
        <v>43</v>
      </c>
      <c r="C61" s="19" t="s">
        <v>30</v>
      </c>
      <c r="D61" s="18" t="s">
        <v>6</v>
      </c>
      <c r="E61" s="18">
        <v>1</v>
      </c>
      <c r="F61" s="69"/>
      <c r="G61" s="57">
        <f t="shared" si="10"/>
        <v>0</v>
      </c>
    </row>
    <row r="62" spans="1:7" s="10" customFormat="1">
      <c r="A62" s="21">
        <f t="shared" si="9"/>
        <v>4.1199999999999974</v>
      </c>
      <c r="B62" s="21" t="s">
        <v>43</v>
      </c>
      <c r="C62" s="19" t="s">
        <v>22</v>
      </c>
      <c r="D62" s="18" t="s">
        <v>6</v>
      </c>
      <c r="E62" s="18">
        <v>1</v>
      </c>
      <c r="F62" s="69"/>
      <c r="G62" s="57">
        <f t="shared" si="10"/>
        <v>0</v>
      </c>
    </row>
    <row r="63" spans="1:7" s="10" customFormat="1">
      <c r="A63" s="21">
        <f t="shared" si="9"/>
        <v>4.1299999999999972</v>
      </c>
      <c r="B63" s="21" t="s">
        <v>43</v>
      </c>
      <c r="C63" s="19" t="s">
        <v>23</v>
      </c>
      <c r="D63" s="18" t="s">
        <v>6</v>
      </c>
      <c r="E63" s="18">
        <v>1</v>
      </c>
      <c r="F63" s="69"/>
      <c r="G63" s="57">
        <f t="shared" si="10"/>
        <v>0</v>
      </c>
    </row>
    <row r="64" spans="1:7" s="10" customFormat="1">
      <c r="A64" s="21">
        <f t="shared" si="9"/>
        <v>4.139999999999997</v>
      </c>
      <c r="B64" s="21" t="s">
        <v>43</v>
      </c>
      <c r="C64" s="19" t="s">
        <v>24</v>
      </c>
      <c r="D64" s="18" t="s">
        <v>78</v>
      </c>
      <c r="E64" s="18">
        <v>80</v>
      </c>
      <c r="F64" s="69"/>
      <c r="G64" s="57">
        <f t="shared" si="10"/>
        <v>0</v>
      </c>
    </row>
    <row r="65" spans="1:7" s="10" customFormat="1">
      <c r="A65" s="21">
        <f t="shared" si="9"/>
        <v>4.1499999999999968</v>
      </c>
      <c r="B65" s="21" t="s">
        <v>43</v>
      </c>
      <c r="C65" s="19" t="s">
        <v>25</v>
      </c>
      <c r="D65" s="18" t="s">
        <v>78</v>
      </c>
      <c r="E65" s="18">
        <v>80</v>
      </c>
      <c r="F65" s="69"/>
      <c r="G65" s="57">
        <f t="shared" si="10"/>
        <v>0</v>
      </c>
    </row>
    <row r="66" spans="1:7" s="10" customFormat="1">
      <c r="A66" s="21">
        <f t="shared" si="9"/>
        <v>4.1599999999999966</v>
      </c>
      <c r="B66" s="21" t="s">
        <v>43</v>
      </c>
      <c r="C66" s="19" t="s">
        <v>26</v>
      </c>
      <c r="D66" s="18" t="s">
        <v>78</v>
      </c>
      <c r="E66" s="18">
        <v>80</v>
      </c>
      <c r="F66" s="69"/>
      <c r="G66" s="57">
        <f t="shared" si="10"/>
        <v>0</v>
      </c>
    </row>
    <row r="67" spans="1:7" s="10" customFormat="1">
      <c r="A67" s="21">
        <f t="shared" si="9"/>
        <v>4.1699999999999964</v>
      </c>
      <c r="B67" s="21" t="s">
        <v>43</v>
      </c>
      <c r="C67" s="19" t="s">
        <v>81</v>
      </c>
      <c r="D67" s="18" t="s">
        <v>6</v>
      </c>
      <c r="E67" s="18">
        <v>1</v>
      </c>
      <c r="F67" s="69"/>
      <c r="G67" s="57">
        <f>F67*$E67</f>
        <v>0</v>
      </c>
    </row>
    <row r="68" spans="1:7" s="10" customFormat="1">
      <c r="A68" s="21">
        <f t="shared" si="9"/>
        <v>4.1799999999999962</v>
      </c>
      <c r="B68" s="21" t="s">
        <v>69</v>
      </c>
      <c r="C68" s="19" t="s">
        <v>79</v>
      </c>
      <c r="D68" s="18" t="s">
        <v>6</v>
      </c>
      <c r="E68" s="18">
        <v>1</v>
      </c>
      <c r="F68" s="69"/>
      <c r="G68" s="57">
        <f>F68*$E68</f>
        <v>0</v>
      </c>
    </row>
    <row r="69" spans="1:7" s="10" customFormat="1">
      <c r="A69" s="41"/>
      <c r="B69" s="41"/>
      <c r="C69" s="19"/>
      <c r="D69" s="18"/>
      <c r="E69" s="18"/>
      <c r="F69" s="69"/>
      <c r="G69" s="57"/>
    </row>
    <row r="70" spans="1:7" s="10" customFormat="1">
      <c r="A70" s="38">
        <v>5</v>
      </c>
      <c r="B70" s="38"/>
      <c r="C70" s="39" t="s">
        <v>12</v>
      </c>
      <c r="D70" s="44"/>
      <c r="E70" s="44"/>
      <c r="F70" s="68"/>
      <c r="G70" s="56">
        <f>SUM(G71:G82)</f>
        <v>0</v>
      </c>
    </row>
    <row r="71" spans="1:7" s="10" customFormat="1" ht="102">
      <c r="A71" s="21">
        <f t="shared" ref="A71:A82" si="12">A70+0.01</f>
        <v>5.01</v>
      </c>
      <c r="B71" s="21" t="s">
        <v>69</v>
      </c>
      <c r="C71" s="19" t="s">
        <v>31</v>
      </c>
      <c r="D71" s="18" t="s">
        <v>6</v>
      </c>
      <c r="E71" s="18">
        <v>1</v>
      </c>
      <c r="F71" s="69"/>
      <c r="G71" s="57">
        <f t="shared" ref="G71:G82" si="13">F71*$E71</f>
        <v>0</v>
      </c>
    </row>
    <row r="72" spans="1:7" s="10" customFormat="1">
      <c r="A72" s="21">
        <f t="shared" si="12"/>
        <v>5.0199999999999996</v>
      </c>
      <c r="B72" s="21" t="s">
        <v>69</v>
      </c>
      <c r="C72" s="19" t="s">
        <v>10</v>
      </c>
      <c r="D72" s="18" t="s">
        <v>6</v>
      </c>
      <c r="E72" s="18">
        <v>1</v>
      </c>
      <c r="F72" s="69"/>
      <c r="G72" s="57">
        <f t="shared" si="13"/>
        <v>0</v>
      </c>
    </row>
    <row r="73" spans="1:7" s="10" customFormat="1">
      <c r="A73" s="21">
        <f t="shared" si="12"/>
        <v>5.0299999999999994</v>
      </c>
      <c r="B73" s="21" t="s">
        <v>69</v>
      </c>
      <c r="C73" s="19" t="s">
        <v>13</v>
      </c>
      <c r="D73" s="18" t="s">
        <v>6</v>
      </c>
      <c r="E73" s="18">
        <v>1</v>
      </c>
      <c r="F73" s="69"/>
      <c r="G73" s="57">
        <f t="shared" si="13"/>
        <v>0</v>
      </c>
    </row>
    <row r="74" spans="1:7" s="10" customFormat="1">
      <c r="A74" s="21">
        <f t="shared" si="12"/>
        <v>5.0399999999999991</v>
      </c>
      <c r="B74" s="21" t="s">
        <v>69</v>
      </c>
      <c r="C74" s="19" t="s">
        <v>11</v>
      </c>
      <c r="D74" s="18" t="s">
        <v>6</v>
      </c>
      <c r="E74" s="18">
        <v>1</v>
      </c>
      <c r="F74" s="69"/>
      <c r="G74" s="57">
        <f t="shared" si="13"/>
        <v>0</v>
      </c>
    </row>
    <row r="75" spans="1:7" s="10" customFormat="1">
      <c r="A75" s="21">
        <f t="shared" si="12"/>
        <v>5.0499999999999989</v>
      </c>
      <c r="B75" s="21" t="s">
        <v>69</v>
      </c>
      <c r="C75" s="19" t="s">
        <v>82</v>
      </c>
      <c r="D75" s="18" t="s">
        <v>6</v>
      </c>
      <c r="E75" s="18">
        <v>1</v>
      </c>
      <c r="F75" s="69"/>
      <c r="G75" s="57">
        <f t="shared" si="13"/>
        <v>0</v>
      </c>
    </row>
    <row r="76" spans="1:7" s="10" customFormat="1" ht="51">
      <c r="A76" s="21">
        <f t="shared" si="12"/>
        <v>5.0599999999999987</v>
      </c>
      <c r="B76" s="21" t="s">
        <v>69</v>
      </c>
      <c r="C76" s="19" t="s">
        <v>80</v>
      </c>
      <c r="D76" s="18" t="s">
        <v>6</v>
      </c>
      <c r="E76" s="18">
        <v>1</v>
      </c>
      <c r="F76" s="69"/>
      <c r="G76" s="57">
        <f t="shared" si="13"/>
        <v>0</v>
      </c>
    </row>
    <row r="77" spans="1:7" s="10" customFormat="1">
      <c r="A77" s="21">
        <f t="shared" si="12"/>
        <v>5.0699999999999985</v>
      </c>
      <c r="B77" s="21" t="s">
        <v>69</v>
      </c>
      <c r="C77" s="19" t="s">
        <v>32</v>
      </c>
      <c r="D77" s="18" t="s">
        <v>6</v>
      </c>
      <c r="E77" s="18">
        <v>1</v>
      </c>
      <c r="F77" s="69"/>
      <c r="G77" s="57">
        <f t="shared" si="13"/>
        <v>0</v>
      </c>
    </row>
    <row r="78" spans="1:7" s="10" customFormat="1" ht="25.5">
      <c r="A78" s="21">
        <f t="shared" si="12"/>
        <v>5.0799999999999983</v>
      </c>
      <c r="B78" s="21" t="s">
        <v>69</v>
      </c>
      <c r="C78" s="19" t="s">
        <v>40</v>
      </c>
      <c r="D78" s="18" t="s">
        <v>6</v>
      </c>
      <c r="E78" s="18">
        <v>1</v>
      </c>
      <c r="F78" s="69"/>
      <c r="G78" s="57">
        <f t="shared" si="13"/>
        <v>0</v>
      </c>
    </row>
    <row r="79" spans="1:7" s="10" customFormat="1" ht="25.5">
      <c r="A79" s="21">
        <f t="shared" si="12"/>
        <v>5.0899999999999981</v>
      </c>
      <c r="B79" s="21" t="s">
        <v>69</v>
      </c>
      <c r="C79" s="19" t="s">
        <v>33</v>
      </c>
      <c r="D79" s="18" t="s">
        <v>6</v>
      </c>
      <c r="E79" s="18">
        <v>1</v>
      </c>
      <c r="F79" s="69"/>
      <c r="G79" s="57">
        <f t="shared" si="13"/>
        <v>0</v>
      </c>
    </row>
    <row r="80" spans="1:7" s="10" customFormat="1">
      <c r="A80" s="21">
        <f t="shared" si="12"/>
        <v>5.0999999999999979</v>
      </c>
      <c r="B80" s="21" t="s">
        <v>69</v>
      </c>
      <c r="C80" s="19" t="s">
        <v>27</v>
      </c>
      <c r="D80" s="18" t="s">
        <v>6</v>
      </c>
      <c r="E80" s="18">
        <v>1</v>
      </c>
      <c r="F80" s="69"/>
      <c r="G80" s="57">
        <f t="shared" si="13"/>
        <v>0</v>
      </c>
    </row>
    <row r="81" spans="1:7" s="10" customFormat="1">
      <c r="A81" s="21">
        <f t="shared" si="12"/>
        <v>5.1099999999999977</v>
      </c>
      <c r="B81" s="21" t="s">
        <v>69</v>
      </c>
      <c r="C81" s="19" t="s">
        <v>34</v>
      </c>
      <c r="D81" s="18" t="s">
        <v>6</v>
      </c>
      <c r="E81" s="18">
        <v>1</v>
      </c>
      <c r="F81" s="69"/>
      <c r="G81" s="57">
        <f t="shared" si="13"/>
        <v>0</v>
      </c>
    </row>
    <row r="82" spans="1:7" s="10" customFormat="1">
      <c r="A82" s="21">
        <f t="shared" si="12"/>
        <v>5.1199999999999974</v>
      </c>
      <c r="B82" s="21" t="s">
        <v>69</v>
      </c>
      <c r="C82" s="19" t="s">
        <v>83</v>
      </c>
      <c r="D82" s="18" t="s">
        <v>6</v>
      </c>
      <c r="E82" s="18">
        <v>1</v>
      </c>
      <c r="F82" s="69"/>
      <c r="G82" s="57">
        <f t="shared" si="13"/>
        <v>0</v>
      </c>
    </row>
    <row r="83" spans="1:7" ht="15.75" thickBot="1">
      <c r="A83" s="37"/>
      <c r="B83" s="37"/>
      <c r="C83" s="64"/>
      <c r="D83" s="65"/>
      <c r="E83" s="65"/>
      <c r="F83" s="70"/>
      <c r="G83" s="66"/>
    </row>
    <row r="84" spans="1:7" ht="19.5" thickBot="1">
      <c r="A84" s="28"/>
      <c r="B84" s="47"/>
      <c r="C84" s="22" t="s">
        <v>0</v>
      </c>
      <c r="D84" s="23"/>
      <c r="E84" s="24"/>
      <c r="F84" s="77"/>
      <c r="G84" s="34">
        <f>SUM(G6:G83)/2</f>
        <v>0</v>
      </c>
    </row>
    <row r="85" spans="1:7" ht="19.5" thickBot="1">
      <c r="A85" s="25"/>
      <c r="B85" s="48"/>
      <c r="C85" s="29"/>
      <c r="D85" s="26"/>
      <c r="E85" s="27"/>
      <c r="F85" s="78"/>
      <c r="G85" s="35"/>
    </row>
  </sheetData>
  <sheetProtection algorithmName="SHA-512" hashValue="3u3BvcvZAT2qDyjKgvsZhVJJxoq182YtDMJZZgrQWdBudvmgkGg4C36rSBqHd7keNlwrXqOqKb7ElmnGfbVnWQ==" saltValue="a2wtU2RX7k2MnS3bHua2Jg==" spinCount="100000" sheet="1" objects="1" scenarios="1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>
    <oddFooter>&amp;CStrana &amp;P z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Lukášek</dc:creator>
  <cp:lastModifiedBy>Jan Juřena</cp:lastModifiedBy>
  <cp:lastPrinted>2022-01-21T10:45:18Z</cp:lastPrinted>
  <dcterms:created xsi:type="dcterms:W3CDTF">1998-02-05T12:12:54Z</dcterms:created>
  <dcterms:modified xsi:type="dcterms:W3CDTF">2025-09-02T14:57:34Z</dcterms:modified>
</cp:coreProperties>
</file>